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Finance\0108 WellBridge Greater Dallas\Shoppable Services\2021\"/>
    </mc:Choice>
  </mc:AlternateContent>
  <bookViews>
    <workbookView xWindow="0" yWindow="0" windowWidth="28800" windowHeight="10320"/>
  </bookViews>
  <sheets>
    <sheet name="Shoppable Services" sheetId="6" r:id="rId1"/>
    <sheet name="Data" sheetId="10" state="hidden" r:id="rId2"/>
  </sheets>
  <calcPr calcId="152511" iterateDelta="1E-4"/>
</workbook>
</file>

<file path=xl/calcChain.xml><?xml version="1.0" encoding="utf-8"?>
<calcChain xmlns="http://schemas.openxmlformats.org/spreadsheetml/2006/main">
  <c r="I4" i="6" l="1"/>
  <c r="H4" i="6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K4" i="6" s="1"/>
  <c r="J4" i="6" l="1"/>
  <c r="G4" i="6"/>
</calcChain>
</file>

<file path=xl/sharedStrings.xml><?xml version="1.0" encoding="utf-8"?>
<sst xmlns="http://schemas.openxmlformats.org/spreadsheetml/2006/main" count="158" uniqueCount="38">
  <si>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</si>
  <si>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</si>
  <si>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</si>
  <si>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</si>
  <si>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</si>
  <si>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</si>
  <si>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</si>
  <si>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</si>
  <si>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Psych</t>
  </si>
  <si>
    <t>Gross Charge</t>
  </si>
  <si>
    <t>Revenue Code</t>
  </si>
  <si>
    <t>Payer</t>
  </si>
  <si>
    <t>USE DROP DOWN LIST</t>
  </si>
  <si>
    <t>Payer Rate</t>
  </si>
  <si>
    <t>Medicare Rate</t>
  </si>
  <si>
    <t>AARP-UNITED HEALTHCARE MANAGED MEDICARE</t>
  </si>
  <si>
    <t>Adult/Geriatric</t>
  </si>
  <si>
    <t>Case Rate</t>
  </si>
  <si>
    <t>AETNA</t>
  </si>
  <si>
    <t>AETNA MERITAIN HEALTH</t>
  </si>
  <si>
    <t>AMERIGROUP MANAGED MEDICARE</t>
  </si>
  <si>
    <t>BLUE ADVANTAGE HMO</t>
  </si>
  <si>
    <t>BLUE CROSS FEDERAL EMPLOYEES</t>
  </si>
  <si>
    <t>BLUE CROSS LOCAL PLAN PPO</t>
  </si>
  <si>
    <t>BLUE CROSS OUT OF STATE</t>
  </si>
  <si>
    <t>CARE N CARE MANAGED MEDICARE</t>
  </si>
  <si>
    <t>HUMANA MEDICARE ADVANTAGE</t>
  </si>
  <si>
    <t>MEDICARE</t>
  </si>
  <si>
    <t xml:space="preserve">MEDICARE RAILROAD </t>
  </si>
  <si>
    <t>MOLINA HEALTHCARE MMP</t>
  </si>
  <si>
    <t>SUPERIOR HEALTH PLAN MANAGED MEDICAID</t>
  </si>
  <si>
    <t>TRICARE EAST</t>
  </si>
  <si>
    <t>UNITED BEHAVIORAL HEALTH / OPTUM</t>
  </si>
  <si>
    <t>UNITED HEALTHCARE MANAGED MEDICARE</t>
  </si>
  <si>
    <t>VETERANS ADMINISTRATION</t>
  </si>
  <si>
    <t>WELLCARE MANAGED MEDICARE</t>
  </si>
  <si>
    <t>SELF PAY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</si>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</sst>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Alignment="1">
      <alignment horizontal="right" wrapText="1"/>
    </xf>
    <xf numFmtId="0" fontId="0" fillId="0" borderId="0" xfId="0" applyFill="1"/>
    <xf numFmtId="0" fontId="1" fillId="0" borderId="0" xfId="2" applyFont="1" applyFill="1"/>
    <xf numFmtId="0" fontId="9" fillId="0" borderId="0" xfId="2" applyFont="1" applyFill="1"/>
    <xf numFmtId="0" fontId="8" fillId="3" borderId="0" xfId="2" applyFont="1" applyFill="1" applyAlignment="1">
      <alignment horizontal="center" wrapText="1"/>
    </xf>
    <xf numFmtId="39" fontId="8" fillId="3" borderId="0" xfId="2" applyNumberFormat="1" applyFont="1" applyFill="1" applyAlignment="1">
      <alignment horizontal="center" wrapText="1"/>
    </xf>
    <xf numFmtId="39" fontId="9" fillId="0" borderId="0" xfId="2" applyNumberFormat="1" applyFont="1" applyFill="1"/>
    <xf numFmtId="9" fontId="0" fillId="0" borderId="0" xfId="1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48"/>
  <sheetViews>
    <sheetView showGridLines="0" tabSelected="1" workbookViewId="0">
      <selection activeCell="F4" sqref="F4"/>
    </sheetView>
  </sheetViews>
  <sheetFormatPr defaultRowHeight="14.4" outlineLevelRow="1"/>
  <cols>
    <col min="2" max="2" width="45.88671875" style="3" bestFit="1" customWidth="1"/>
    <col min="3" max="3" width="26" style="3" bestFit="1" customWidth="1"/>
    <col min="4" max="4" width="14.33203125" style="3" bestFit="1" customWidth="1"/>
    <col min="5" max="5" width="14.5546875" style="3" bestFit="1" customWidth="1"/>
    <col min="6" max="6" width="17.5546875" style="3" bestFit="1" customWidth="1"/>
    <col min="7" max="11" width="16.88671875" style="3" customWidth="1"/>
  </cols>
  <sheetData>
    <row r="2" spans="2:12">
      <c r="B2" s="18" t="s">
        <v>12</v>
      </c>
      <c r="C2" s="18"/>
      <c r="D2" s="18"/>
      <c r="E2" s="18"/>
      <c r="F2" s="18"/>
    </row>
    <row r="3" spans="2:12" ht="28.8">
      <c r="B3" s="4" t="s">
        <v>11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9</v>
      </c>
      <c r="H3" s="4" t="s">
        <v>10</v>
      </c>
      <c r="I3" s="4" t="s">
        <v>4</v>
      </c>
      <c r="J3" s="4" t="s">
        <v>5</v>
      </c>
      <c r="K3" s="8" t="s">
        <v>13</v>
      </c>
      <c r="L3" s="4" t="s">
        <v>14</v>
      </c>
    </row>
    <row r="4" spans="2:12">
      <c r="B4" s="6" t="s">
        <v>18</v>
      </c>
      <c r="C4" s="6" t="s">
        <v>6</v>
      </c>
      <c r="D4" s="6" t="s">
        <v>8</v>
      </c>
      <c r="E4" s="6" t="s">
        <v>16</v>
      </c>
      <c r="F4" s="6" t="s">
        <v>7</v>
      </c>
      <c r="G4" s="9">
        <f>VLOOKUP(B4&amp;C4&amp;D4&amp;E4&amp;F4,Data!A:K,7,0)</f>
        <v>2000</v>
      </c>
      <c r="H4" s="5">
        <f>VLOOKUP(B4&amp;C4&amp;D4&amp;E4&amp;F4,Data!A:K,8,0)</f>
        <v>124</v>
      </c>
      <c r="I4" s="9">
        <f>VLOOKUP(B4&amp;C4&amp;D4&amp;E4&amp;F4,Data!A:K,9,0)</f>
        <v>530</v>
      </c>
      <c r="J4" s="9">
        <f>VLOOKUP(B4&amp;C4&amp;D4&amp;E4&amp;F4,Data!A:K,10,0)</f>
        <v>875</v>
      </c>
      <c r="K4" s="9">
        <f>VLOOKUP(B4&amp;C4&amp;D4&amp;E4&amp;F4,Data!A:K,11,0)</f>
        <v>858</v>
      </c>
      <c r="L4" s="17" t="s">
        <v>37</v>
      </c>
    </row>
    <row r="7" spans="2:12" hidden="1" outlineLevel="1">
      <c r="B7" s="2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2:12" hidden="1" outlineLevel="1">
      <c r="B8" s="10" t="s">
        <v>15</v>
      </c>
      <c r="C8" s="11" t="s">
        <v>6</v>
      </c>
      <c r="D8" s="11" t="s">
        <v>8</v>
      </c>
      <c r="E8" s="11" t="s">
        <v>16</v>
      </c>
      <c r="F8" s="11" t="s">
        <v>17</v>
      </c>
    </row>
    <row r="9" spans="2:12" hidden="1" outlineLevel="1">
      <c r="B9" s="10" t="s">
        <v>18</v>
      </c>
      <c r="C9" s="11"/>
      <c r="D9" s="11"/>
      <c r="E9" s="11"/>
      <c r="F9" s="11" t="s">
        <v>7</v>
      </c>
    </row>
    <row r="10" spans="2:12" hidden="1" outlineLevel="1">
      <c r="B10" s="10" t="s">
        <v>19</v>
      </c>
      <c r="C10" s="11"/>
      <c r="D10" s="11"/>
      <c r="E10" s="11"/>
      <c r="F10"/>
    </row>
    <row r="11" spans="2:12" hidden="1" outlineLevel="1">
      <c r="B11" s="10" t="s">
        <v>20</v>
      </c>
      <c r="C11" s="11"/>
      <c r="D11" s="11"/>
      <c r="E11" s="11"/>
      <c r="F11"/>
    </row>
    <row r="12" spans="2:12" hidden="1" outlineLevel="1">
      <c r="B12" s="10" t="s">
        <v>21</v>
      </c>
      <c r="C12"/>
      <c r="D12" s="11"/>
      <c r="E12"/>
      <c r="F12"/>
    </row>
    <row r="13" spans="2:12" hidden="1" outlineLevel="1">
      <c r="B13" s="10" t="s">
        <v>22</v>
      </c>
      <c r="C13"/>
      <c r="D13"/>
      <c r="E13"/>
      <c r="F13"/>
    </row>
    <row r="14" spans="2:12" hidden="1" outlineLevel="1">
      <c r="B14" s="10" t="s">
        <v>23</v>
      </c>
      <c r="C14"/>
      <c r="D14"/>
      <c r="E14"/>
      <c r="F14"/>
    </row>
    <row r="15" spans="2:12" hidden="1" outlineLevel="1">
      <c r="B15" s="10" t="s">
        <v>24</v>
      </c>
      <c r="C15"/>
      <c r="D15"/>
      <c r="E15"/>
      <c r="F15"/>
      <c r="G15" s="5"/>
    </row>
    <row r="16" spans="2:12" hidden="1" outlineLevel="1">
      <c r="B16" s="10" t="s">
        <v>25</v>
      </c>
      <c r="C16"/>
      <c r="D16"/>
      <c r="E16"/>
      <c r="F16"/>
    </row>
    <row r="17" spans="2:6" hidden="1" outlineLevel="1">
      <c r="B17" s="10" t="s">
        <v>26</v>
      </c>
      <c r="C17"/>
      <c r="D17"/>
      <c r="E17"/>
      <c r="F17"/>
    </row>
    <row r="18" spans="2:6" hidden="1" outlineLevel="1">
      <c r="B18" s="10" t="s">
        <v>27</v>
      </c>
    </row>
    <row r="19" spans="2:6" hidden="1" outlineLevel="1">
      <c r="B19" s="10" t="s">
        <v>28</v>
      </c>
    </row>
    <row r="20" spans="2:6" hidden="1" outlineLevel="1">
      <c r="B20" s="10" t="s">
        <v>29</v>
      </c>
    </row>
    <row r="21" spans="2:6" hidden="1" outlineLevel="1">
      <c r="B21" s="10" t="s">
        <v>30</v>
      </c>
    </row>
    <row r="22" spans="2:6" hidden="1" outlineLevel="1">
      <c r="B22" s="10" t="s">
        <v>31</v>
      </c>
    </row>
    <row r="23" spans="2:6" hidden="1" outlineLevel="1">
      <c r="B23" s="10" t="s">
        <v>32</v>
      </c>
    </row>
    <row r="24" spans="2:6" hidden="1" outlineLevel="1">
      <c r="B24" s="10" t="s">
        <v>33</v>
      </c>
    </row>
    <row r="25" spans="2:6" hidden="1" outlineLevel="1">
      <c r="B25" s="10" t="s">
        <v>34</v>
      </c>
    </row>
    <row r="26" spans="2:6" hidden="1" outlineLevel="1">
      <c r="B26" s="10" t="s">
        <v>35</v>
      </c>
    </row>
    <row r="27" spans="2:6" hidden="1" outlineLevel="1">
      <c r="B27" s="10" t="s">
        <v>36</v>
      </c>
    </row>
    <row r="28" spans="2:6" collapsed="1">
      <c r="B28" s="10"/>
    </row>
    <row r="29" spans="2:6">
      <c r="B29" s="10"/>
    </row>
    <row r="30" spans="2:6">
      <c r="B30" s="10"/>
    </row>
    <row r="31" spans="2:6">
      <c r="B31" s="10"/>
    </row>
    <row r="32" spans="2:6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7"/>
    </row>
    <row r="47" spans="2:2">
      <c r="B47" s="7"/>
    </row>
    <row r="48" spans="2:2">
      <c r="B48" s="7"/>
    </row>
  </sheetData>
  <mergeCells count="1">
    <mergeCell ref="B2:F2"/>
  </mergeCells>
  <dataValidations count="6">
    <dataValidation type="list" allowBlank="1" showInputMessage="1" showErrorMessage="1" sqref="F8">
      <formula1>$F$8:$F$10</formula1>
    </dataValidation>
    <dataValidation type="list" allowBlank="1" showInputMessage="1" showErrorMessage="1" sqref="E4">
      <formula1>$E$8:$E$11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$C$8:$C$11</formula1>
    </dataValidation>
    <dataValidation type="list" allowBlank="1" showInputMessage="1" showErrorMessage="1" sqref="B4">
      <formula1>$B$8:$B$45</formula1>
    </dataValidation>
    <dataValidation type="list" allowBlank="1" showInputMessage="1" showErrorMessage="1" sqref="F4">
      <formula1>$F$8:$F$9</formula1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K23"/>
  <sheetViews>
    <sheetView workbookViewId="0">
      <selection activeCell="F5" sqref="F5"/>
    </sheetView>
  </sheetViews>
  <sheetFormatPr defaultRowHeight="14.4"/>
  <cols>
    <col min="2" max="2" width="60.109375" bestFit="1" customWidth="1"/>
    <col min="3" max="3" width="18.44140625" bestFit="1" customWidth="1"/>
    <col min="4" max="4" width="13" bestFit="1" customWidth="1"/>
    <col min="5" max="5" width="16.109375" bestFit="1" customWidth="1"/>
    <col min="6" max="6" width="14.109375" bestFit="1" customWidth="1"/>
    <col min="7" max="7" width="19" bestFit="1" customWidth="1"/>
    <col min="8" max="8" width="19.88671875" bestFit="1" customWidth="1"/>
    <col min="9" max="9" width="13.33203125" bestFit="1" customWidth="1"/>
    <col min="10" max="10" width="14" bestFit="1" customWidth="1"/>
    <col min="11" max="11" width="15.44140625" bestFit="1" customWidth="1"/>
  </cols>
  <sheetData>
    <row r="3" spans="1:11">
      <c r="B3" s="14" t="s">
        <v>11</v>
      </c>
      <c r="C3" s="14" t="s">
        <v>0</v>
      </c>
      <c r="D3" s="14" t="s">
        <v>1</v>
      </c>
      <c r="E3" s="14" t="s">
        <v>2</v>
      </c>
      <c r="F3" s="14" t="s">
        <v>3</v>
      </c>
      <c r="G3" s="15" t="s">
        <v>9</v>
      </c>
      <c r="H3" s="14" t="s">
        <v>10</v>
      </c>
      <c r="I3" s="15" t="s">
        <v>4</v>
      </c>
      <c r="J3" s="15" t="s">
        <v>5</v>
      </c>
      <c r="K3" s="15" t="s">
        <v>13</v>
      </c>
    </row>
    <row r="4" spans="1:11">
      <c r="A4" t="str">
        <f>B4&amp;C4&amp;D4&amp;E4&amp;F4</f>
        <v>AARP-UNITED HEALTHCARE MANAGED MEDICAREInpatientPsychAdult/GeriatricCase Rate</v>
      </c>
      <c r="B4" s="12" t="s">
        <v>15</v>
      </c>
      <c r="C4" s="13" t="s">
        <v>6</v>
      </c>
      <c r="D4" s="13" t="s">
        <v>8</v>
      </c>
      <c r="E4" s="13" t="s">
        <v>16</v>
      </c>
      <c r="F4" s="13" t="s">
        <v>17</v>
      </c>
      <c r="G4" s="16">
        <v>2000</v>
      </c>
      <c r="H4" s="13">
        <v>124</v>
      </c>
      <c r="I4" s="16">
        <v>820.57</v>
      </c>
      <c r="J4" s="16">
        <v>820.57</v>
      </c>
      <c r="K4" s="16">
        <v>820.57</v>
      </c>
    </row>
    <row r="5" spans="1:11">
      <c r="A5" t="str">
        <f t="shared" ref="A5:A23" si="0">B5&amp;C5&amp;D5&amp;E5&amp;F5</f>
        <v>AETNAInpatientPsychAdult/GeriatricPer Diem</v>
      </c>
      <c r="B5" s="12" t="s">
        <v>18</v>
      </c>
      <c r="C5" s="13" t="s">
        <v>6</v>
      </c>
      <c r="D5" s="13" t="s">
        <v>8</v>
      </c>
      <c r="E5" s="13" t="s">
        <v>16</v>
      </c>
      <c r="F5" s="13" t="s">
        <v>7</v>
      </c>
      <c r="G5" s="16">
        <v>2000</v>
      </c>
      <c r="H5" s="13">
        <v>124</v>
      </c>
      <c r="I5" s="16">
        <v>530</v>
      </c>
      <c r="J5" s="16">
        <v>875</v>
      </c>
      <c r="K5" s="16">
        <v>858</v>
      </c>
    </row>
    <row r="6" spans="1:11">
      <c r="A6" t="str">
        <f t="shared" si="0"/>
        <v>AETNA MERITAIN HEALTHInpatientPsychAdult/GeriatricPer Diem</v>
      </c>
      <c r="B6" s="12" t="s">
        <v>19</v>
      </c>
      <c r="C6" s="13" t="s">
        <v>6</v>
      </c>
      <c r="D6" s="13" t="s">
        <v>8</v>
      </c>
      <c r="E6" s="13" t="s">
        <v>16</v>
      </c>
      <c r="F6" s="13" t="s">
        <v>7</v>
      </c>
      <c r="G6" s="16">
        <v>2000</v>
      </c>
      <c r="H6" s="13">
        <v>124</v>
      </c>
      <c r="I6" s="16">
        <v>530</v>
      </c>
      <c r="J6" s="16">
        <v>875</v>
      </c>
      <c r="K6" s="16">
        <v>858</v>
      </c>
    </row>
    <row r="7" spans="1:11">
      <c r="A7" t="str">
        <f t="shared" si="0"/>
        <v>AMERIGROUP MANAGED MEDICAREInpatientPsychAdult/GeriatricCase Rate</v>
      </c>
      <c r="B7" s="12" t="s">
        <v>20</v>
      </c>
      <c r="C7" s="13" t="s">
        <v>6</v>
      </c>
      <c r="D7" s="13" t="s">
        <v>8</v>
      </c>
      <c r="E7" s="13" t="s">
        <v>16</v>
      </c>
      <c r="F7" s="13" t="s">
        <v>17</v>
      </c>
      <c r="G7" s="16">
        <v>2000</v>
      </c>
      <c r="H7" s="13">
        <v>124</v>
      </c>
      <c r="I7" s="16">
        <v>820.57</v>
      </c>
      <c r="J7" s="16">
        <v>820.57</v>
      </c>
      <c r="K7" s="16">
        <v>820.57</v>
      </c>
    </row>
    <row r="8" spans="1:11">
      <c r="A8" t="str">
        <f t="shared" si="0"/>
        <v>BLUE ADVANTAGE HMOInpatientPsychAdult/GeriatricCase Rate</v>
      </c>
      <c r="B8" s="12" t="s">
        <v>21</v>
      </c>
      <c r="C8" s="13" t="s">
        <v>6</v>
      </c>
      <c r="D8" s="13" t="s">
        <v>8</v>
      </c>
      <c r="E8" s="13" t="s">
        <v>16</v>
      </c>
      <c r="F8" s="13" t="s">
        <v>17</v>
      </c>
      <c r="G8" s="16">
        <v>2000</v>
      </c>
      <c r="H8" s="13">
        <v>124</v>
      </c>
      <c r="I8" s="16">
        <v>820.57</v>
      </c>
      <c r="J8" s="16">
        <v>820.57</v>
      </c>
      <c r="K8" s="16">
        <v>820.57</v>
      </c>
    </row>
    <row r="9" spans="1:11">
      <c r="A9" t="str">
        <f t="shared" si="0"/>
        <v>BLUE CROSS FEDERAL EMPLOYEESInpatientPsychAdult/GeriatricPer Diem</v>
      </c>
      <c r="B9" s="12" t="s">
        <v>22</v>
      </c>
      <c r="C9" s="13" t="s">
        <v>6</v>
      </c>
      <c r="D9" s="13" t="s">
        <v>8</v>
      </c>
      <c r="E9" s="13" t="s">
        <v>16</v>
      </c>
      <c r="F9" s="13" t="s">
        <v>7</v>
      </c>
      <c r="G9" s="16">
        <v>2000</v>
      </c>
      <c r="H9" s="13">
        <v>124</v>
      </c>
      <c r="I9" s="16">
        <v>530</v>
      </c>
      <c r="J9" s="16">
        <v>875</v>
      </c>
      <c r="K9" s="16">
        <v>875</v>
      </c>
    </row>
    <row r="10" spans="1:11">
      <c r="A10" t="str">
        <f t="shared" si="0"/>
        <v>BLUE CROSS LOCAL PLAN PPOInpatientPsychAdult/GeriatricPer Diem</v>
      </c>
      <c r="B10" s="12" t="s">
        <v>23</v>
      </c>
      <c r="C10" s="13" t="s">
        <v>6</v>
      </c>
      <c r="D10" s="13" t="s">
        <v>8</v>
      </c>
      <c r="E10" s="13" t="s">
        <v>16</v>
      </c>
      <c r="F10" s="13" t="s">
        <v>7</v>
      </c>
      <c r="G10" s="16">
        <v>2000</v>
      </c>
      <c r="H10" s="13">
        <v>124</v>
      </c>
      <c r="I10" s="16">
        <v>530</v>
      </c>
      <c r="J10" s="16">
        <v>875</v>
      </c>
      <c r="K10" s="16">
        <v>875</v>
      </c>
    </row>
    <row r="11" spans="1:11">
      <c r="A11" t="str">
        <f t="shared" si="0"/>
        <v>BLUE CROSS OUT OF STATEInpatientPsychAdult/GeriatricPer Diem</v>
      </c>
      <c r="B11" s="12" t="s">
        <v>24</v>
      </c>
      <c r="C11" s="13" t="s">
        <v>6</v>
      </c>
      <c r="D11" s="13" t="s">
        <v>8</v>
      </c>
      <c r="E11" s="13" t="s">
        <v>16</v>
      </c>
      <c r="F11" s="13" t="s">
        <v>7</v>
      </c>
      <c r="G11" s="16">
        <v>2000</v>
      </c>
      <c r="H11" s="13">
        <v>124</v>
      </c>
      <c r="I11" s="16">
        <v>530</v>
      </c>
      <c r="J11" s="16">
        <v>875</v>
      </c>
      <c r="K11" s="16">
        <v>875</v>
      </c>
    </row>
    <row r="12" spans="1:11">
      <c r="A12" t="str">
        <f t="shared" si="0"/>
        <v>CARE N CARE MANAGED MEDICAREInpatientPsychAdult/GeriatricCase Rate</v>
      </c>
      <c r="B12" s="12" t="s">
        <v>25</v>
      </c>
      <c r="C12" s="13" t="s">
        <v>6</v>
      </c>
      <c r="D12" s="13" t="s">
        <v>8</v>
      </c>
      <c r="E12" s="13" t="s">
        <v>16</v>
      </c>
      <c r="F12" s="13" t="s">
        <v>17</v>
      </c>
      <c r="G12" s="16">
        <v>2000</v>
      </c>
      <c r="H12" s="13">
        <v>124</v>
      </c>
      <c r="I12" s="16">
        <v>820.57</v>
      </c>
      <c r="J12" s="16">
        <v>820.57</v>
      </c>
      <c r="K12" s="16">
        <v>820.57</v>
      </c>
    </row>
    <row r="13" spans="1:11">
      <c r="A13" t="str">
        <f t="shared" si="0"/>
        <v>HUMANA MEDICARE ADVANTAGEInpatientPsychAdult/GeriatricCase Rate</v>
      </c>
      <c r="B13" s="12" t="s">
        <v>26</v>
      </c>
      <c r="C13" s="13" t="s">
        <v>6</v>
      </c>
      <c r="D13" s="13" t="s">
        <v>8</v>
      </c>
      <c r="E13" s="13" t="s">
        <v>16</v>
      </c>
      <c r="F13" s="13" t="s">
        <v>17</v>
      </c>
      <c r="G13" s="16">
        <v>2000</v>
      </c>
      <c r="H13" s="13">
        <v>124</v>
      </c>
      <c r="I13" s="16">
        <v>820.57</v>
      </c>
      <c r="J13" s="16">
        <v>820.57</v>
      </c>
      <c r="K13" s="16">
        <v>820.57</v>
      </c>
    </row>
    <row r="14" spans="1:11">
      <c r="A14" t="str">
        <f t="shared" si="0"/>
        <v>MEDICAREInpatientPsychAdult/GeriatricCase Rate</v>
      </c>
      <c r="B14" s="12" t="s">
        <v>27</v>
      </c>
      <c r="C14" s="13" t="s">
        <v>6</v>
      </c>
      <c r="D14" s="13" t="s">
        <v>8</v>
      </c>
      <c r="E14" s="13" t="s">
        <v>16</v>
      </c>
      <c r="F14" s="13" t="s">
        <v>17</v>
      </c>
      <c r="G14" s="16">
        <v>2000</v>
      </c>
      <c r="H14" s="13">
        <v>124</v>
      </c>
      <c r="I14" s="16">
        <v>820.57</v>
      </c>
      <c r="J14" s="16">
        <v>820.57</v>
      </c>
      <c r="K14" s="16">
        <v>820.57</v>
      </c>
    </row>
    <row r="15" spans="1:11">
      <c r="A15" t="str">
        <f t="shared" si="0"/>
        <v>MEDICARE RAILROAD InpatientPsychAdult/GeriatricCase Rate</v>
      </c>
      <c r="B15" s="12" t="s">
        <v>28</v>
      </c>
      <c r="C15" s="13" t="s">
        <v>6</v>
      </c>
      <c r="D15" s="13" t="s">
        <v>8</v>
      </c>
      <c r="E15" s="13" t="s">
        <v>16</v>
      </c>
      <c r="F15" s="13" t="s">
        <v>17</v>
      </c>
      <c r="G15" s="16">
        <v>2000</v>
      </c>
      <c r="H15" s="13">
        <v>124</v>
      </c>
      <c r="I15" s="16">
        <v>820.57</v>
      </c>
      <c r="J15" s="16">
        <v>820.57</v>
      </c>
      <c r="K15" s="16">
        <v>820.57</v>
      </c>
    </row>
    <row r="16" spans="1:11">
      <c r="A16" t="str">
        <f t="shared" si="0"/>
        <v>MOLINA HEALTHCARE MMPInpatientPsychAdult/GeriatricCase Rate</v>
      </c>
      <c r="B16" s="12" t="s">
        <v>29</v>
      </c>
      <c r="C16" s="13" t="s">
        <v>6</v>
      </c>
      <c r="D16" s="13" t="s">
        <v>8</v>
      </c>
      <c r="E16" s="13" t="s">
        <v>16</v>
      </c>
      <c r="F16" s="13" t="s">
        <v>17</v>
      </c>
      <c r="G16" s="16">
        <v>2000</v>
      </c>
      <c r="H16" s="13">
        <v>124</v>
      </c>
      <c r="I16" s="16">
        <v>820.57</v>
      </c>
      <c r="J16" s="16">
        <v>820.57</v>
      </c>
      <c r="K16" s="16">
        <v>820.57</v>
      </c>
    </row>
    <row r="17" spans="1:11">
      <c r="A17" t="str">
        <f t="shared" si="0"/>
        <v>SUPERIOR HEALTH PLAN MANAGED MEDICAIDInpatientPsychAdult/GeriatricPer Diem</v>
      </c>
      <c r="B17" s="12" t="s">
        <v>30</v>
      </c>
      <c r="C17" s="13" t="s">
        <v>6</v>
      </c>
      <c r="D17" s="13" t="s">
        <v>8</v>
      </c>
      <c r="E17" s="13" t="s">
        <v>16</v>
      </c>
      <c r="F17" s="13" t="s">
        <v>7</v>
      </c>
      <c r="G17" s="16">
        <v>2000</v>
      </c>
      <c r="H17" s="13">
        <v>124</v>
      </c>
      <c r="I17" s="16">
        <v>530</v>
      </c>
      <c r="J17" s="16">
        <v>875</v>
      </c>
      <c r="K17" s="16">
        <v>530</v>
      </c>
    </row>
    <row r="18" spans="1:11">
      <c r="A18" t="str">
        <f t="shared" si="0"/>
        <v>TRICARE EASTInpatientPsychAdult/GeriatricPer Diem</v>
      </c>
      <c r="B18" s="12" t="s">
        <v>31</v>
      </c>
      <c r="C18" s="13" t="s">
        <v>6</v>
      </c>
      <c r="D18" s="13" t="s">
        <v>8</v>
      </c>
      <c r="E18" s="13" t="s">
        <v>16</v>
      </c>
      <c r="F18" s="13" t="s">
        <v>7</v>
      </c>
      <c r="G18" s="16">
        <v>2000</v>
      </c>
      <c r="H18" s="13">
        <v>124</v>
      </c>
      <c r="I18" s="16">
        <v>530</v>
      </c>
      <c r="J18" s="16">
        <v>875</v>
      </c>
      <c r="K18" s="16">
        <v>0</v>
      </c>
    </row>
    <row r="19" spans="1:11">
      <c r="A19" t="str">
        <f t="shared" si="0"/>
        <v>UNITED BEHAVIORAL HEALTH / OPTUMInpatientPsychAdult/GeriatricPer Diem</v>
      </c>
      <c r="B19" s="12" t="s">
        <v>32</v>
      </c>
      <c r="C19" s="13" t="s">
        <v>6</v>
      </c>
      <c r="D19" s="13" t="s">
        <v>8</v>
      </c>
      <c r="E19" s="13" t="s">
        <v>16</v>
      </c>
      <c r="F19" s="13" t="s">
        <v>7</v>
      </c>
      <c r="G19" s="16">
        <v>2000</v>
      </c>
      <c r="H19" s="13">
        <v>124</v>
      </c>
      <c r="I19" s="16">
        <v>530</v>
      </c>
      <c r="J19" s="16">
        <v>875</v>
      </c>
      <c r="K19" s="16">
        <v>850</v>
      </c>
    </row>
    <row r="20" spans="1:11">
      <c r="A20" t="str">
        <f t="shared" si="0"/>
        <v>UNITED HEALTHCARE MANAGED MEDICAREInpatientPsychAdult/GeriatricPer Diem</v>
      </c>
      <c r="B20" s="12" t="s">
        <v>33</v>
      </c>
      <c r="C20" s="13" t="s">
        <v>6</v>
      </c>
      <c r="D20" s="13" t="s">
        <v>8</v>
      </c>
      <c r="E20" s="13" t="s">
        <v>16</v>
      </c>
      <c r="F20" s="13" t="s">
        <v>7</v>
      </c>
      <c r="G20" s="16">
        <v>2000</v>
      </c>
      <c r="H20" s="13">
        <v>124</v>
      </c>
      <c r="I20" s="16">
        <v>530</v>
      </c>
      <c r="J20" s="16">
        <v>875</v>
      </c>
      <c r="K20" s="16">
        <v>850</v>
      </c>
    </row>
    <row r="21" spans="1:11">
      <c r="A21" t="str">
        <f t="shared" si="0"/>
        <v>VETERANS ADMINISTRATIONInpatientPsychAdult/GeriatricCase Rate</v>
      </c>
      <c r="B21" s="12" t="s">
        <v>34</v>
      </c>
      <c r="C21" s="13" t="s">
        <v>6</v>
      </c>
      <c r="D21" s="13" t="s">
        <v>8</v>
      </c>
      <c r="E21" s="13" t="s">
        <v>16</v>
      </c>
      <c r="F21" s="13" t="s">
        <v>17</v>
      </c>
      <c r="G21" s="16">
        <v>2000</v>
      </c>
      <c r="H21" s="13">
        <v>124</v>
      </c>
      <c r="I21" s="16">
        <v>820.57</v>
      </c>
      <c r="J21" s="16">
        <v>820.57</v>
      </c>
      <c r="K21" s="16">
        <v>820.57</v>
      </c>
    </row>
    <row r="22" spans="1:11">
      <c r="A22" t="str">
        <f t="shared" si="0"/>
        <v>WELLCARE MANAGED MEDICAREInpatientPsychAdult/GeriatricCase Rate</v>
      </c>
      <c r="B22" s="12" t="s">
        <v>35</v>
      </c>
      <c r="C22" s="13" t="s">
        <v>6</v>
      </c>
      <c r="D22" s="13" t="s">
        <v>8</v>
      </c>
      <c r="E22" s="13" t="s">
        <v>16</v>
      </c>
      <c r="F22" s="13" t="s">
        <v>17</v>
      </c>
      <c r="G22" s="16">
        <v>2000</v>
      </c>
      <c r="H22" s="13">
        <v>124</v>
      </c>
      <c r="I22" s="16">
        <v>820.57</v>
      </c>
      <c r="J22" s="16">
        <v>820.57</v>
      </c>
      <c r="K22" s="16">
        <v>820.57</v>
      </c>
    </row>
    <row r="23" spans="1:11">
      <c r="A23" t="str">
        <f t="shared" si="0"/>
        <v>SELF PAYInpatientPsychAdult/GeriatricPer Diem</v>
      </c>
      <c r="B23" s="12" t="s">
        <v>36</v>
      </c>
      <c r="C23" s="13" t="s">
        <v>6</v>
      </c>
      <c r="D23" s="13" t="s">
        <v>8</v>
      </c>
      <c r="E23" s="13" t="s">
        <v>16</v>
      </c>
      <c r="F23" s="13" t="s">
        <v>7</v>
      </c>
      <c r="G23" s="16">
        <v>2000</v>
      </c>
      <c r="H23" s="13">
        <v>124</v>
      </c>
      <c r="I23" s="16">
        <v>530</v>
      </c>
      <c r="J23" s="16">
        <v>875</v>
      </c>
      <c r="K23" s="16">
        <v>875</v>
      </c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Shoppable Services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Richmond, Joe</cp:lastModifiedBy>
  <cp:lastPrinted>2020-11-30T17:11:11Z</cp:lastPrinted>
  <dcterms:created xsi:type="dcterms:W3CDTF">2020-11-24T19:11:25Z</dcterms:created>
  <dcterms:modified xsi:type="dcterms:W3CDTF">2021-03-16T13:01:27Z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